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bd5cb0936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4b55b30d159d4665"/>
    <x:sheet xmlns:r="http://schemas.openxmlformats.org/officeDocument/2006/relationships" name="Bill Builder" sheetId="2" r:id="R5690a2546a8e4ff3"/>
    <x:sheet xmlns:r="http://schemas.openxmlformats.org/officeDocument/2006/relationships" name="Day-End GST" sheetId="3" r:id="R2a011261b5c24e41"/>
    <x:sheet xmlns:r="http://schemas.openxmlformats.org/officeDocument/2006/relationships" name="App Scorecard" sheetId="4" r:id="R82d5eede0dea4d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"/>
  </x:numFmts>
  <x:fonts count="6">
    <x:font>
      <x:sz val="11"/>
      <x:color theme="1"/>
      <x:name val="Calibri"/>
      <x:family val="2"/>
      <x:scheme val="minor"/>
    </x:font>
    <x:font>
      <x:b/>
      <x:sz val="15"/>
      <x:color rgb="FF1A2B6D"/>
    </x:font>
    <x:font>
      <x:i/>
      <x:color rgb="FF555555"/>
    </x:font>
    <x:font>
      <x:b/>
      <x:color rgb="FFFFFFFF"/>
    </x:font>
    <x:font/>
    <x:font>
      <x:b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A2B6D"/>
      </x:patternFill>
    </x:fill>
    <x:fill>
      <x:patternFill patternType="solid">
        <x:fgColor rgb="FFF2F2F2"/>
      </x:patternFill>
    </x:fill>
  </x:fills>
  <x:borders count="2">
    <x:border>
      <x:left/>
      <x:right/>
      <x:top/>
      <x:bottom/>
      <x:diagonal/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/>
    <x:xf numFmtId="0" fontId="0" fillId="0" borderId="0" xfId="0" applyAlignment="1">
      <x:alignment vertical="top" wrapText="1"/>
    </x:xf>
    <x:xf numFmtId="0" fontId="2" fillId="0" borderId="0" xfId="0"/>
    <x:xf numFmtId="0" fontId="0" fillId="2" borderId="1" xfId="0"/>
    <x:xf numFmtId="164" fontId="0" fillId="2" borderId="1" xfId="0"/>
    <x:xf numFmtId="0" fontId="3" fillId="3" borderId="1" xfId="0" applyAlignment="1">
      <x:alignment vertical="center" wrapText="1"/>
    </x:xf>
    <x:xf numFmtId="4" fontId="0" fillId="2" borderId="1" xfId="0"/>
    <x:xf numFmtId="4" fontId="0" fillId="4" borderId="1" xfId="0"/>
    <x:xf numFmtId="164" fontId="0" fillId="4" borderId="1" xfId="0"/>
    <x:xf numFmtId="0" fontId="4" fillId="0" borderId="0" xfId="0"/>
    <x:xf numFmtId="0" fontId="5" fillId="0" borderId="0" xfId="0"/>
    <x:xf numFmtId="4" fontId="5" fillId="4" borderId="1" xfId="0"/>
    <x:xf numFmtId="3" fontId="0" fillId="2" borderId="1" xfId="0"/>
    <x:xf numFmtId="164" fontId="5" fillId="4" borderId="1" xfId="0"/>
    <x:xf numFmtId="0" fontId="0" fillId="4" borderId="1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1eea91dc7468f" /><Relationship Type="http://schemas.openxmlformats.org/officeDocument/2006/relationships/theme" Target="/xl/theme/theme1.xml" Id="Rfd4c9909012741db" /><Relationship Type="http://schemas.openxmlformats.org/officeDocument/2006/relationships/sharedStrings" Target="/xl/sharedStrings.xml" Id="R6f22a1b04543411d" /><Relationship Type="http://schemas.openxmlformats.org/officeDocument/2006/relationships/worksheet" Target="/xl/worksheets/sheet1.xml" Id="R4b55b30d159d4665" /><Relationship Type="http://schemas.openxmlformats.org/officeDocument/2006/relationships/worksheet" Target="/xl/worksheets/sheet2.xml" Id="R5690a2546a8e4ff3" /><Relationship Type="http://schemas.openxmlformats.org/officeDocument/2006/relationships/worksheet" Target="/xl/worksheets/sheet3.xml" Id="R2a011261b5c24e41" /><Relationship Type="http://schemas.openxmlformats.org/officeDocument/2006/relationships/worksheet" Target="/xl/worksheets/sheet4.xml" Id="R82d5eede0dea4d3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110" customWidth="1"/>
  </x:cols>
  <x:sheetData>
    <x:row r="1">
      <x:c r="A1" s="1" t="inlineStr">
        <x:is>
          <x:t xml:space="preserve">Restaurant GST bill, day-end summary and billing-app scorecard</x:t>
        </x:is>
      </x:c>
    </x:row>
    <x:row r="3">
      <x:c r="A3" s="2" t="inlineStr">
        <x:is>
          <x:t xml:space="preserve">What this is: three working sheets for an Indian restaurant or cafe. Bill Builder prices one bill with the right GST per line. Day-End GST adds up a day of bills by rate. App Scorecard helps you compare billing apps on the tests that matter to you.</x:t>
        </x:is>
      </x:c>
    </x:row>
    <x:row r="4">
      <x:c r="A4" s="2" t="inlineStr">
        <x:is>
          <x:t xml:space="preserve">Yellow cells are inputs. Grey cells are formulas. Sample data is illustrative, so overwrite it with your own menu, prices and bills.</x:t>
        </x:is>
      </x:c>
    </x:row>
    <x:row r="5">
      <x:c r="A5" s="2" t="inlineStr">
        <x:is>
          <x:t xml:space="preserve">Rates used (checked September 2026 against ClearTax, Busy and TaxGarden summaries of Notification 11/2017-CT(R) as amended): restaurant service at ordinary premises is 5% (2.5% CGST + 2.5% SGST) with no input tax credit. Restaurants inside a hotel that is "specified premises" (accommodation above Rs 7,500 per unit per day in the preceding financial year) charge 18% with ITC. Alcoholic liquor for human consumption is outside GST; state VAT applies.</x:t>
        </x:is>
      </x:c>
    </x:row>
    <x:row r="6">
      <x:c r="A6" s="2" t="inlineStr">
        <x:is>
          <x:t xml:space="preserve">Service charge: the CCPA guidelines of 4 July 2022 and the Delhi High Court judgment of 28 March 2025 say a service charge cannot be added by default and must be voluntary. The Bill Builder therefore starts with service charge OFF. If a guest chooses to pay one, ask your CA how to treat it; the sheet lets you show it with or without GST so you can follow that advice.</x:t>
        </x:is>
      </x:c>
    </x:row>
    <x:row r="7">
      <x:c r="A7" s="2" t="inlineStr">
        <x:is>
          <x:t xml:space="preserve">Composition scheme: eligible restaurants (turnover up to Rs 1.5 crore, no alcohol, no inter-state supply, not selling through e-commerce operators) pay 5% of turnover without showing tax on bills. Day-End GST shows what that comes to.</x:t>
        </x:is>
      </x:c>
    </x:row>
    <x:row r="8">
      <x:c r="A8" s="2" t="str">
        <x:v>This workbook is a working aid, not tax advice. Confirm treatment with your chartered accountant. Published by kaliquid.com.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4" customWidth="1"/>
    <x:col min="2" max="2" width="16" customWidth="1"/>
    <x:col min="3" max="3" width="8" customWidth="1"/>
    <x:col min="4" max="4" width="12" customWidth="1"/>
    <x:col min="5" max="5" width="14" customWidth="1"/>
    <x:col min="6" max="6" width="8" customWidth="1"/>
    <x:col min="7" max="7" width="12" customWidth="1"/>
  </x:cols>
  <x:sheetData>
    <x:row r="1">
      <x:c r="A1" s="1" t="inlineStr">
        <x:is>
          <x:t xml:space="preserve">Bill Builder (one restaurant bill)</x:t>
        </x:is>
      </x:c>
    </x:row>
    <x:row r="2">
      <x:c r="A2" s="3" t="inlineStr">
        <x:is>
          <x:t xml:space="preserve">Yellow = you type. Grey = calculated. Line type sets the tax: Food/soft drink uses the rate in B5; Alcohol is outside GST.</x:t>
        </x:is>
      </x:c>
    </x:row>
    <x:row r="3">
      <x:c r="A3" t="inlineStr">
        <x:is>
          <x:t xml:space="preserve">Restaurant name</x:t>
        </x:is>
      </x:c>
      <x:c r="B3" s="4" t="inlineStr">
        <x:is>
          <x:t xml:space="preserve">Green Leaf Family Restaurant</x:t>
        </x:is>
      </x:c>
    </x:row>
    <x:row r="4">
      <x:c r="A4" t="inlineStr">
        <x:is>
          <x:t xml:space="preserve">Bill no. / table</x:t>
        </x:is>
      </x:c>
      <x:c r="B4" s="4" t="inlineStr">
        <x:is>
          <x:t xml:space="preserve">B-2041 / T7</x:t>
        </x:is>
      </x:c>
    </x:row>
    <x:row r="5">
      <x:c r="A5" t="inlineStr">
        <x:is>
          <x:t xml:space="preserve">GST rate on food and soft drinks (%)</x:t>
        </x:is>
      </x:c>
      <x:c r="B5" s="5" t="n">
        <x:v>5</x:v>
      </x:c>
      <x:c r="C5" t="inlineStr">
        <x:is>
          <x:t xml:space="preserve">5 for ordinary premises. 18 only if your premises are specified premises (you get ITC then).</x:t>
        </x:is>
      </x:c>
    </x:row>
    <x:row r="6">
      <x:c r="A6" t="inlineStr">
        <x:is>
          <x:t xml:space="preserve">Voluntary service charge opted in by guest? (Yes/No)</x:t>
        </x:is>
      </x:c>
      <x:c r="B6" s="4" t="inlineStr">
        <x:is>
          <x:t xml:space="preserve">No</x:t>
        </x:is>
      </x:c>
    </x:row>
    <x:row r="7">
      <x:c r="A7" t="inlineStr">
        <x:is>
          <x:t xml:space="preserve">Service charge % (only used if Yes)</x:t>
        </x:is>
      </x:c>
      <x:c r="B7" s="5" t="n">
        <x:v>10</x:v>
      </x:c>
    </x:row>
    <x:row r="8">
      <x:c r="A8" t="inlineStr">
        <x:is>
          <x:t xml:space="preserve">Tax the service charge like food? (Yes/No)</x:t>
        </x:is>
      </x:c>
      <x:c r="B8" s="4" t="inlineStr">
        <x:is>
          <x:t xml:space="preserve">Yes</x:t>
        </x:is>
      </x:c>
      <x:c r="C8" t="inlineStr">
        <x:is>
          <x:t xml:space="preserve">Ask your CA. Set No if your CA treats it as a pass-through tip.</x:t>
        </x:is>
      </x:c>
    </x:row>
    <x:row r="10">
      <x:c r="A10" s="6" t="inlineStr">
        <x:is>
          <x:t xml:space="preserve">Item</x:t>
        </x:is>
      </x:c>
      <x:c r="B10" s="6" t="inlineStr">
        <x:is>
          <x:t xml:space="preserve">Line type</x:t>
        </x:is>
      </x:c>
      <x:c r="C10" s="6" t="inlineStr">
        <x:is>
          <x:t xml:space="preserve">Qty</x:t>
        </x:is>
      </x:c>
      <x:c r="D10" s="6" t="inlineStr">
        <x:is>
          <x:t xml:space="preserve">Rate (Rs)</x:t>
        </x:is>
      </x:c>
      <x:c r="E10" s="6" t="inlineStr">
        <x:is>
          <x:t xml:space="preserve">Amount (Rs)</x:t>
        </x:is>
      </x:c>
      <x:c r="F10" s="6" t="inlineStr">
        <x:is>
          <x:t xml:space="preserve">GST %</x:t>
        </x:is>
      </x:c>
      <x:c r="G10" s="6" t="inlineStr">
        <x:is>
          <x:t xml:space="preserve">GST (Rs)</x:t>
        </x:is>
      </x:c>
    </x:row>
    <x:row r="11">
      <x:c r="A11" s="4" t="inlineStr">
        <x:is>
          <x:t xml:space="preserve">Paneer Tikka</x:t>
        </x:is>
      </x:c>
      <x:c r="B11" s="4" t="inlineStr">
        <x:is>
          <x:t xml:space="preserve">Food</x:t>
        </x:is>
      </x:c>
      <x:c r="C11" s="4" t="n">
        <x:v>2</x:v>
      </x:c>
      <x:c r="D11" s="7" t="n">
        <x:v>280</x:v>
      </x:c>
      <x:c r="E11" s="8" t="n">
        <x:f>IF(C11="","",C11*D11)</x:f>
        <x:v>560</x:v>
      </x:c>
      <x:c r="F11" s="9" t="n">
        <x:f>IF(A11="","",IF(B11="Alcohol",0,$B$5))</x:f>
        <x:v>5</x:v>
      </x:c>
      <x:c r="G11" s="8" t="n">
        <x:f>IF(E11="","",E11*F11/100)</x:f>
        <x:v>28</x:v>
      </x:c>
    </x:row>
    <x:row r="12">
      <x:c r="A12" s="4" t="inlineStr">
        <x:is>
          <x:t xml:space="preserve">Dal Makhani</x:t>
        </x:is>
      </x:c>
      <x:c r="B12" s="4" t="inlineStr">
        <x:is>
          <x:t xml:space="preserve">Food</x:t>
        </x:is>
      </x:c>
      <x:c r="C12" s="4" t="n">
        <x:v>1</x:v>
      </x:c>
      <x:c r="D12" s="7" t="n">
        <x:v>340</x:v>
      </x:c>
      <x:c r="E12" s="8" t="n">
        <x:f>IF(C12="","",C12*D12)</x:f>
        <x:v>340</x:v>
      </x:c>
      <x:c r="F12" s="9" t="n">
        <x:f>IF(A12="","",IF(B12="Alcohol",0,$B$5))</x:f>
        <x:v>5</x:v>
      </x:c>
      <x:c r="G12" s="8" t="n">
        <x:f>IF(E12="","",E12*F12/100)</x:f>
        <x:v>17</x:v>
      </x:c>
    </x:row>
    <x:row r="13">
      <x:c r="A13" s="4" t="inlineStr">
        <x:is>
          <x:t xml:space="preserve">Butter Naan</x:t>
        </x:is>
      </x:c>
      <x:c r="B13" s="4" t="inlineStr">
        <x:is>
          <x:t xml:space="preserve">Food</x:t>
        </x:is>
      </x:c>
      <x:c r="C13" s="4" t="n">
        <x:v>6</x:v>
      </x:c>
      <x:c r="D13" s="7" t="n">
        <x:v>60</x:v>
      </x:c>
      <x:c r="E13" s="8" t="n">
        <x:f>IF(C13="","",C13*D13)</x:f>
        <x:v>360</x:v>
      </x:c>
      <x:c r="F13" s="9" t="n">
        <x:f>IF(A13="","",IF(B13="Alcohol",0,$B$5))</x:f>
        <x:v>5</x:v>
      </x:c>
      <x:c r="G13" s="8" t="n">
        <x:f>IF(E13="","",E13*F13/100)</x:f>
        <x:v>18</x:v>
      </x:c>
    </x:row>
    <x:row r="14">
      <x:c r="A14" s="4" t="inlineStr">
        <x:is>
          <x:t xml:space="preserve">Veg Biryani</x:t>
        </x:is>
      </x:c>
      <x:c r="B14" s="4" t="inlineStr">
        <x:is>
          <x:t xml:space="preserve">Food</x:t>
        </x:is>
      </x:c>
      <x:c r="C14" s="4" t="n">
        <x:v>2</x:v>
      </x:c>
      <x:c r="D14" s="7" t="n">
        <x:v>420</x:v>
      </x:c>
      <x:c r="E14" s="8" t="n">
        <x:f>IF(C14="","",C14*D14)</x:f>
        <x:v>840</x:v>
      </x:c>
      <x:c r="F14" s="9" t="n">
        <x:f>IF(A14="","",IF(B14="Alcohol",0,$B$5))</x:f>
        <x:v>5</x:v>
      </x:c>
      <x:c r="G14" s="8" t="n">
        <x:f>IF(E14="","",E14*F14/100)</x:f>
        <x:v>42</x:v>
      </x:c>
    </x:row>
    <x:row r="15">
      <x:c r="A15" s="4" t="inlineStr">
        <x:is>
          <x:t xml:space="preserve">Fresh Lime Soda</x:t>
        </x:is>
      </x:c>
      <x:c r="B15" s="4" t="inlineStr">
        <x:is>
          <x:t xml:space="preserve">Food</x:t>
        </x:is>
      </x:c>
      <x:c r="C15" s="4" t="n">
        <x:v>4</x:v>
      </x:c>
      <x:c r="D15" s="7" t="n">
        <x:v>90</x:v>
      </x:c>
      <x:c r="E15" s="8" t="n">
        <x:f>IF(C15="","",C15*D15)</x:f>
        <x:v>360</x:v>
      </x:c>
      <x:c r="F15" s="9" t="n">
        <x:f>IF(A15="","",IF(B15="Alcohol",0,$B$5))</x:f>
        <x:v>5</x:v>
      </x:c>
      <x:c r="G15" s="8" t="n">
        <x:f>IF(E15="","",E15*F15/100)</x:f>
        <x:v>18</x:v>
      </x:c>
    </x:row>
    <x:row r="16">
      <x:c r="A16" s="4" t="inlineStr">
        <x:is>
          <x:t xml:space="preserve">Gulab Jamun</x:t>
        </x:is>
      </x:c>
      <x:c r="B16" s="4" t="inlineStr">
        <x:is>
          <x:t xml:space="preserve">Food</x:t>
        </x:is>
      </x:c>
      <x:c r="C16" s="4" t="n">
        <x:v>2</x:v>
      </x:c>
      <x:c r="D16" s="7" t="n">
        <x:v>120</x:v>
      </x:c>
      <x:c r="E16" s="8" t="n">
        <x:f>IF(C16="","",C16*D16)</x:f>
        <x:v>240</x:v>
      </x:c>
      <x:c r="F16" s="9" t="n">
        <x:f>IF(A16="","",IF(B16="Alcohol",0,$B$5))</x:f>
        <x:v>5</x:v>
      </x:c>
      <x:c r="G16" s="8" t="n">
        <x:f>IF(E16="","",E16*F16/100)</x:f>
        <x:v>12</x:v>
      </x:c>
    </x:row>
    <x:row r="17">
      <x:c r="A17" s="4" t="inlineStr">
        <x:is>
          <x:t xml:space="preserve">Beer 650 ml</x:t>
        </x:is>
      </x:c>
      <x:c r="B17" s="4" t="inlineStr">
        <x:is>
          <x:t xml:space="preserve">Alcohol</x:t>
        </x:is>
      </x:c>
      <x:c r="C17" s="4" t="n">
        <x:v>2</x:v>
      </x:c>
      <x:c r="D17" s="7" t="n">
        <x:v>350</x:v>
      </x:c>
      <x:c r="E17" s="8" t="n">
        <x:f>IF(C17="","",C17*D17)</x:f>
        <x:v>700</x:v>
      </x:c>
      <x:c r="F17" s="9" t="n">
        <x:f>IF(A17="","",IF(B17="Alcohol",0,$B$5))</x:f>
        <x:v>0</x:v>
      </x:c>
      <x:c r="G17" s="8" t="n">
        <x:f>IF(E17="","",E17*F17/100)</x:f>
        <x:v>0</x:v>
      </x:c>
    </x:row>
    <x:row r="18">
      <x:c r="A18" s="4" t="n"/>
      <x:c r="B18" s="4" t="n"/>
      <x:c r="C18" s="4" t="n"/>
      <x:c r="D18" s="4" t="n"/>
      <x:c r="E18" s="8" t="str">
        <x:f>IF(C18="","",C18*D18)</x:f>
      </x:c>
      <x:c r="F18" s="9" t="str">
        <x:f>IF(A18="","",IF(B18="Alcohol",0,$B$5))</x:f>
      </x:c>
      <x:c r="G18" s="8" t="str">
        <x:f>IF(E18="","",E18*F18/100)</x:f>
      </x:c>
    </x:row>
    <x:row r="19">
      <x:c r="A19" s="4" t="n"/>
      <x:c r="B19" s="4" t="n"/>
      <x:c r="C19" s="4" t="n"/>
      <x:c r="D19" s="4" t="n"/>
      <x:c r="E19" s="8" t="str">
        <x:f>IF(C19="","",C19*D19)</x:f>
      </x:c>
      <x:c r="F19" s="9" t="str">
        <x:f>IF(A19="","",IF(B19="Alcohol",0,$B$5))</x:f>
      </x:c>
      <x:c r="G19" s="8" t="str">
        <x:f>IF(E19="","",E19*F19/100)</x:f>
      </x:c>
    </x:row>
    <x:row r="20">
      <x:c r="A20" s="4" t="n"/>
      <x:c r="B20" s="4" t="n"/>
      <x:c r="C20" s="4" t="n"/>
      <x:c r="D20" s="4" t="n"/>
      <x:c r="E20" s="8" t="str">
        <x:f>IF(C20="","",C20*D20)</x:f>
      </x:c>
      <x:c r="F20" s="9" t="str">
        <x:f>IF(A20="","",IF(B20="Alcohol",0,$B$5))</x:f>
      </x:c>
      <x:c r="G20" s="8" t="str">
        <x:f>IF(E20="","",E20*F20/100)</x:f>
      </x:c>
    </x:row>
    <x:row r="21">
      <x:c r="A21" s="4" t="n"/>
      <x:c r="B21" s="4" t="n"/>
      <x:c r="C21" s="4" t="n"/>
      <x:c r="D21" s="4" t="n"/>
      <x:c r="E21" s="8" t="str">
        <x:f>IF(C21="","",C21*D21)</x:f>
      </x:c>
      <x:c r="F21" s="9" t="str">
        <x:f>IF(A21="","",IF(B21="Alcohol",0,$B$5))</x:f>
      </x:c>
      <x:c r="G21" s="8" t="str">
        <x:f>IF(E21="","",E21*F21/100)</x:f>
      </x:c>
    </x:row>
    <x:row r="22">
      <x:c r="A22" s="4" t="n"/>
      <x:c r="B22" s="4" t="n"/>
      <x:c r="C22" s="4" t="n"/>
      <x:c r="D22" s="4" t="n"/>
      <x:c r="E22" s="8" t="str">
        <x:f>IF(C22="","",C22*D22)</x:f>
      </x:c>
      <x:c r="F22" s="9" t="str">
        <x:f>IF(A22="","",IF(B22="Alcohol",0,$B$5))</x:f>
      </x:c>
      <x:c r="G22" s="8" t="str">
        <x:f>IF(E22="","",E22*F22/100)</x:f>
      </x:c>
    </x:row>
    <x:row r="23">
      <x:c r="A23" s="4" t="n"/>
      <x:c r="B23" s="4" t="n"/>
      <x:c r="C23" s="4" t="n"/>
      <x:c r="D23" s="4" t="n"/>
      <x:c r="E23" s="8" t="str">
        <x:f>IF(C23="","",C23*D23)</x:f>
      </x:c>
      <x:c r="F23" s="9" t="str">
        <x:f>IF(A23="","",IF(B23="Alcohol",0,$B$5))</x:f>
      </x:c>
      <x:c r="G23" s="8" t="str">
        <x:f>IF(E23="","",E23*F23/100)</x:f>
      </x:c>
    </x:row>
    <x:row r="24">
      <x:c r="A24" s="4" t="n"/>
      <x:c r="B24" s="4" t="n"/>
      <x:c r="C24" s="4" t="n"/>
      <x:c r="D24" s="4" t="n"/>
      <x:c r="E24" s="8" t="str">
        <x:f>IF(C24="","",C24*D24)</x:f>
      </x:c>
      <x:c r="F24" s="9" t="str">
        <x:f>IF(A24="","",IF(B24="Alcohol",0,$B$5))</x:f>
      </x:c>
      <x:c r="G24" s="8" t="str">
        <x:f>IF(E24="","",E24*F24/100)</x:f>
      </x:c>
    </x:row>
    <x:row r="25">
      <x:c r="A25" s="6" t="inlineStr">
        <x:is>
          <x:t xml:space="preserve">Summary</x:t>
        </x:is>
      </x:c>
      <x:c r="B25" s="6" t="inlineStr">
        <x:is>
          <x:t xml:space="preserve">Rs</x:t>
        </x:is>
      </x:c>
    </x:row>
    <x:row r="26">
      <x:c r="A26" s="10" t="inlineStr">
        <x:is>
          <x:t xml:space="preserve">Food and drinks (taxable)</x:t>
        </x:is>
      </x:c>
      <x:c r="B26" s="8" t="n">
        <x:f>SUMIF(B11:B24,"Food",E11:E24)</x:f>
        <x:v>2700</x:v>
      </x:c>
    </x:row>
    <x:row r="27">
      <x:c r="A27" s="10" t="inlineStr">
        <x:is>
          <x:t xml:space="preserve">Alcohol (outside GST, VAT applies)</x:t>
        </x:is>
      </x:c>
      <x:c r="B27" s="8" t="n">
        <x:f>SUMIF(B11:B24,"Alcohol",E11:E24)</x:f>
        <x:v>700</x:v>
      </x:c>
    </x:row>
    <x:row r="28">
      <x:c r="A28" s="10" t="inlineStr">
        <x:is>
          <x:t xml:space="preserve">Voluntary service charge</x:t>
        </x:is>
      </x:c>
      <x:c r="B28" s="8" t="n">
        <x:f>IF(B6="Yes",ROUND(B26*B7/100,2),0)</x:f>
        <x:v>0</x:v>
      </x:c>
    </x:row>
    <x:row r="29">
      <x:c r="A29" s="10" t="inlineStr">
        <x:is>
          <x:t xml:space="preserve">GST on food and drinks</x:t>
        </x:is>
      </x:c>
      <x:c r="B29" s="8" t="n">
        <x:f>SUM(G11:G24)</x:f>
        <x:v>135</x:v>
      </x:c>
    </x:row>
    <x:row r="30">
      <x:c r="A30" s="10" t="inlineStr">
        <x:is>
          <x:t xml:space="preserve">GST on service charge</x:t>
        </x:is>
      </x:c>
      <x:c r="B30" s="8" t="n">
        <x:f>IF(AND(B6="Yes",B8="Yes"),ROUND(B28*B5/100,2),0)</x:f>
        <x:v>0</x:v>
      </x:c>
    </x:row>
    <x:row r="31">
      <x:c r="A31" s="10" t="inlineStr">
        <x:is>
          <x:t xml:space="preserve">   of which CGST</x:t>
        </x:is>
      </x:c>
      <x:c r="B31" s="8" t="n">
        <x:f>ROUND((B29+B30)/2,2)</x:f>
        <x:v>67.5</x:v>
      </x:c>
    </x:row>
    <x:row r="32">
      <x:c r="A32" s="10" t="inlineStr">
        <x:is>
          <x:t xml:space="preserve">   of which SGST</x:t>
        </x:is>
      </x:c>
      <x:c r="B32" s="8" t="n">
        <x:f>(B29+B30)-B31</x:f>
        <x:v>67.5</x:v>
      </x:c>
    </x:row>
    <x:row r="33">
      <x:c r="A33" s="11" t="inlineStr">
        <x:is>
          <x:t xml:space="preserve">Total before round-off</x:t>
        </x:is>
      </x:c>
      <x:c r="B33" s="12" t="n">
        <x:f>B26+B27+B28+B29+B30</x:f>
        <x:v>3535</x:v>
      </x:c>
    </x:row>
    <x:row r="34">
      <x:c r="A34" s="11" t="inlineStr">
        <x:is>
          <x:t xml:space="preserve">Round-off</x:t>
        </x:is>
      </x:c>
      <x:c r="B34" s="12" t="n">
        <x:f>ROUND(B33,0)-B33</x:f>
        <x:v>0</x:v>
      </x:c>
    </x:row>
    <x:row r="35">
      <x:c r="A35" s="11" t="inlineStr">
        <x:is>
          <x:t xml:space="preserve">BILL TOTAL (Rs)</x:t>
        </x:is>
      </x:c>
      <x:c r="B35" s="12" t="n">
        <x:f>B33+B34</x:f>
        <x:v>3535</x:v>
      </x:c>
    </x:row>
    <x:row r="37">
      <x:c r="A37" s="3" t="inlineStr">
        <x:is>
          <x:t xml:space="preserve">A bill with GST shown needs the restaurant GSTIN, bill number, date, SAC 996331 and the CGST/SGST split. Composition dealers may not show tax on the bill.</x:t>
        </x:is>
      </x:c>
    </x:row>
  </x:sheetData>
  <x:dataValidations count="4">
    <x:dataValidation type="list" allowBlank="1" showDropDown="0" showInputMessage="0" showErrorMessage="0" sqref="B5">
      <x:formula1>"5,18"</x:formula1>
    </x:dataValidation>
    <x:dataValidation type="list" allowBlank="1" showDropDown="0" showInputMessage="0" showErrorMessage="0" sqref="B6">
      <x:formula1>"Yes,No"</x:formula1>
    </x:dataValidation>
    <x:dataValidation type="list" allowBlank="1" showDropDown="0" showInputMessage="0" showErrorMessage="0" sqref="B8">
      <x:formula1>"Yes,No"</x:formula1>
    </x:dataValidation>
    <x:dataValidation type="list" allowBlank="1" showDropDown="0" showInputMessage="0" showErrorMessage="0" sqref="B11:B24">
      <x:formula1>"Food,Alcohol"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26" customWidth="1"/>
    <x:col min="5" max="5" width="22" customWidth="1"/>
    <x:col min="6" max="6" width="26" customWidth="1"/>
  </x:cols>
  <x:sheetData>
    <x:row r="1">
      <x:c r="A1" s="1" t="inlineStr">
        <x:is>
          <x:t xml:space="preserve">Day-End GST summary</x:t>
        </x:is>
      </x:c>
    </x:row>
    <x:row r="2">
      <x:c r="A2" s="3" t="inlineStr">
        <x:is>
          <x:t xml:space="preserve">Type each bill net of tax. Column D is food and drinks at your restaurant rate, column E is alcohol.</x:t>
        </x:is>
      </x:c>
    </x:row>
    <x:row r="3">
      <x:c r="A3" t="inlineStr">
        <x:is>
          <x:t xml:space="preserve">GST rate on food (%)</x:t>
        </x:is>
      </x:c>
      <x:c r="B3" s="5" t="n">
        <x:v>5</x:v>
      </x:c>
    </x:row>
    <x:row r="5">
      <x:c r="A5" s="6" t="inlineStr">
        <x:is>
          <x:t xml:space="preserve">Bill no.</x:t>
        </x:is>
      </x:c>
      <x:c r="B5" s="6" t="inlineStr">
        <x:is>
          <x:t xml:space="preserve">Date</x:t>
        </x:is>
      </x:c>
      <x:c r="C5" s="6" t="inlineStr">
        <x:is>
          <x:t xml:space="preserve">Payment mode</x:t>
        </x:is>
      </x:c>
      <x:c r="D5" s="6" t="inlineStr">
        <x:is>
          <x:t xml:space="preserve">Food and drinks (Rs, before GST)</x:t>
        </x:is>
      </x:c>
      <x:c r="E5" s="6" t="inlineStr">
        <x:is>
          <x:t xml:space="preserve">Alcohol (Rs, outside GST)</x:t>
        </x:is>
      </x:c>
      <x:c r="F5" s="6" t="inlineStr">
        <x:is>
          <x:t xml:space="preserve">Voluntary service charge (Rs)</x:t>
        </x:is>
      </x:c>
    </x:row>
    <x:row r="6">
      <x:c r="A6" s="4" t="inlineStr">
        <x:is>
          <x:t xml:space="preserve">B-2038</x:t>
        </x:is>
      </x:c>
      <x:c r="B6" s="4" t="inlineStr">
        <x:is>
          <x:t xml:space="preserve">2026-09-20</x:t>
        </x:is>
      </x:c>
      <x:c r="C6" s="4" t="inlineStr">
        <x:is>
          <x:t xml:space="preserve">UPI</x:t>
        </x:is>
      </x:c>
      <x:c r="D6" s="13" t="n">
        <x:v>5210</x:v>
      </x:c>
      <x:c r="E6" s="13" t="n">
        <x:v>0</x:v>
      </x:c>
      <x:c r="F6" s="13" t="n">
        <x:v>0</x:v>
      </x:c>
    </x:row>
    <x:row r="7">
      <x:c r="A7" s="4" t="inlineStr">
        <x:is>
          <x:t xml:space="preserve">B-2039</x:t>
        </x:is>
      </x:c>
      <x:c r="B7" s="4" t="inlineStr">
        <x:is>
          <x:t xml:space="preserve">2026-09-20</x:t>
        </x:is>
      </x:c>
      <x:c r="C7" s="4" t="inlineStr">
        <x:is>
          <x:t xml:space="preserve">Cash</x:t>
        </x:is>
      </x:c>
      <x:c r="D7" s="13" t="n">
        <x:v>1840</x:v>
      </x:c>
      <x:c r="E7" s="13" t="n">
        <x:v>650</x:v>
      </x:c>
      <x:c r="F7" s="13" t="n">
        <x:v>0</x:v>
      </x:c>
    </x:row>
    <x:row r="8">
      <x:c r="A8" s="4" t="inlineStr">
        <x:is>
          <x:t xml:space="preserve">B-2040</x:t>
        </x:is>
      </x:c>
      <x:c r="B8" s="4" t="inlineStr">
        <x:is>
          <x:t xml:space="preserve">2026-09-20</x:t>
        </x:is>
      </x:c>
      <x:c r="C8" s="4" t="inlineStr">
        <x:is>
          <x:t xml:space="preserve">Card</x:t>
        </x:is>
      </x:c>
      <x:c r="D8" s="13" t="n">
        <x:v>9420</x:v>
      </x:c>
      <x:c r="E8" s="13" t="n">
        <x:v>2100</x:v>
      </x:c>
      <x:c r="F8" s="13" t="n">
        <x:v>940</x:v>
      </x:c>
    </x:row>
    <x:row r="9">
      <x:c r="A9" s="4" t="inlineStr">
        <x:is>
          <x:t xml:space="preserve">B-2041</x:t>
        </x:is>
      </x:c>
      <x:c r="B9" s="4" t="inlineStr">
        <x:is>
          <x:t xml:space="preserve">2026-09-20</x:t>
        </x:is>
      </x:c>
      <x:c r="C9" s="4" t="inlineStr">
        <x:is>
          <x:t xml:space="preserve">UPI</x:t>
        </x:is>
      </x:c>
      <x:c r="D9" s="13" t="n">
        <x:v>2700</x:v>
      </x:c>
      <x:c r="E9" s="13" t="n">
        <x:v>700</x:v>
      </x:c>
      <x:c r="F9" s="13" t="n">
        <x:v>0</x:v>
      </x:c>
    </x:row>
    <x:row r="10">
      <x:c r="A10" s="4" t="inlineStr">
        <x:is>
          <x:t xml:space="preserve">B-2042</x:t>
        </x:is>
      </x:c>
      <x:c r="B10" s="4" t="inlineStr">
        <x:is>
          <x:t xml:space="preserve">2026-09-20</x:t>
        </x:is>
      </x:c>
      <x:c r="C10" s="4" t="inlineStr">
        <x:is>
          <x:t xml:space="preserve">UPI</x:t>
        </x:is>
      </x:c>
      <x:c r="D10" s="13" t="n">
        <x:v>3180</x:v>
      </x:c>
      <x:c r="E10" s="13" t="n">
        <x:v>0</x:v>
      </x:c>
      <x:c r="F10" s="13" t="n">
        <x:v>0</x:v>
      </x:c>
    </x:row>
    <x:row r="11">
      <x:c r="A11" s="4" t="inlineStr">
        <x:is>
          <x:t xml:space="preserve">B-2043</x:t>
        </x:is>
      </x:c>
      <x:c r="B11" s="4" t="inlineStr">
        <x:is>
          <x:t xml:space="preserve">2026-09-20</x:t>
        </x:is>
      </x:c>
      <x:c r="C11" s="4" t="inlineStr">
        <x:is>
          <x:t xml:space="preserve">Cash</x:t>
        </x:is>
      </x:c>
      <x:c r="D11" s="13" t="n">
        <x:v>760</x:v>
      </x:c>
      <x:c r="E11" s="13" t="n">
        <x:v>0</x:v>
      </x:c>
      <x:c r="F11" s="13" t="n">
        <x:v>0</x:v>
      </x:c>
    </x:row>
    <x:row r="12">
      <x:c r="A12" s="4" t="inlineStr">
        <x:is>
          <x:t xml:space="preserve">B-2044</x:t>
        </x:is>
      </x:c>
      <x:c r="B12" s="4" t="inlineStr">
        <x:is>
          <x:t xml:space="preserve">2026-09-20</x:t>
        </x:is>
      </x:c>
      <x:c r="C12" s="4" t="inlineStr">
        <x:is>
          <x:t xml:space="preserve">Card</x:t>
        </x:is>
      </x:c>
      <x:c r="D12" s="13" t="n">
        <x:v>6420</x:v>
      </x:c>
      <x:c r="E12" s="13" t="n">
        <x:v>1400</x:v>
      </x:c>
      <x:c r="F12" s="13" t="n">
        <x:v>0</x:v>
      </x:c>
    </x:row>
    <x:row r="13">
      <x:c r="A13" s="4" t="inlineStr">
        <x:is>
          <x:t xml:space="preserve">B-2045</x:t>
        </x:is>
      </x:c>
      <x:c r="B13" s="4" t="inlineStr">
        <x:is>
          <x:t xml:space="preserve">2026-09-20</x:t>
        </x:is>
      </x:c>
      <x:c r="C13" s="4" t="inlineStr">
        <x:is>
          <x:t xml:space="preserve">UPI</x:t>
        </x:is>
      </x:c>
      <x:c r="D13" s="13" t="n">
        <x:v>4410</x:v>
      </x:c>
      <x:c r="E13" s="13" t="n">
        <x:v>0</x:v>
      </x:c>
      <x:c r="F13" s="13" t="n">
        <x:v>440</x:v>
      </x:c>
    </x:row>
    <x:row r="14">
      <x:c r="A14" s="4" t="n"/>
      <x:c r="B14" s="4" t="n"/>
      <x:c r="C14" s="4" t="n"/>
      <x:c r="D14" s="4" t="n"/>
      <x:c r="E14" s="4" t="n"/>
      <x:c r="F14" s="4" t="n"/>
    </x:row>
    <x:row r="15">
      <x:c r="A15" s="4" t="n"/>
      <x:c r="B15" s="4" t="n"/>
      <x:c r="C15" s="4" t="n"/>
      <x:c r="D15" s="4" t="n"/>
      <x:c r="E15" s="4" t="n"/>
      <x:c r="F15" s="4" t="n"/>
    </x:row>
    <x:row r="16">
      <x:c r="A16" s="4" t="n"/>
      <x:c r="B16" s="4" t="n"/>
      <x:c r="C16" s="4" t="n"/>
      <x:c r="D16" s="4" t="n"/>
      <x:c r="E16" s="4" t="n"/>
      <x:c r="F16" s="4" t="n"/>
    </x:row>
    <x:row r="17">
      <x:c r="A17" s="4" t="n"/>
      <x:c r="B17" s="4" t="n"/>
      <x:c r="C17" s="4" t="n"/>
      <x:c r="D17" s="4" t="n"/>
      <x:c r="E17" s="4" t="n"/>
      <x:c r="F17" s="4" t="n"/>
    </x:row>
    <x:row r="18">
      <x:c r="A18" s="4" t="n"/>
      <x:c r="B18" s="4" t="n"/>
      <x:c r="C18" s="4" t="n"/>
      <x:c r="D18" s="4" t="n"/>
      <x:c r="E18" s="4" t="n"/>
      <x:c r="F18" s="4" t="n"/>
    </x:row>
    <x:row r="19">
      <x:c r="A19" s="4" t="n"/>
      <x:c r="B19" s="4" t="n"/>
      <x:c r="C19" s="4" t="n"/>
      <x:c r="D19" s="4" t="n"/>
      <x:c r="E19" s="4" t="n"/>
      <x:c r="F19" s="4" t="n"/>
    </x:row>
    <x:row r="20">
      <x:c r="A20" s="4" t="n"/>
      <x:c r="B20" s="4" t="n"/>
      <x:c r="C20" s="4" t="n"/>
      <x:c r="D20" s="4" t="n"/>
      <x:c r="E20" s="4" t="n"/>
      <x:c r="F20" s="4" t="n"/>
    </x:row>
    <x:row r="21">
      <x:c r="A21" s="4" t="n"/>
      <x:c r="B21" s="4" t="n"/>
      <x:c r="C21" s="4" t="n"/>
      <x:c r="D21" s="4" t="n"/>
      <x:c r="E21" s="4" t="n"/>
      <x:c r="F21" s="4" t="n"/>
    </x:row>
    <x:row r="22">
      <x:c r="A22" s="4" t="n"/>
      <x:c r="B22" s="4" t="n"/>
      <x:c r="C22" s="4" t="n"/>
      <x:c r="D22" s="4" t="n"/>
      <x:c r="E22" s="4" t="n"/>
      <x:c r="F22" s="4" t="n"/>
    </x:row>
    <x:row r="23">
      <x:c r="A23" s="4" t="n"/>
      <x:c r="B23" s="4" t="n"/>
      <x:c r="C23" s="4" t="n"/>
      <x:c r="D23" s="4" t="n"/>
      <x:c r="E23" s="4" t="n"/>
      <x:c r="F23" s="4" t="n"/>
    </x:row>
    <x:row r="24">
      <x:c r="A24" s="4" t="n"/>
      <x:c r="B24" s="4" t="n"/>
      <x:c r="C24" s="4" t="n"/>
      <x:c r="D24" s="4" t="n"/>
      <x:c r="E24" s="4" t="n"/>
      <x:c r="F24" s="4" t="n"/>
    </x:row>
    <x:row r="25">
      <x:c r="A25" s="4" t="n"/>
      <x:c r="B25" s="4" t="n"/>
      <x:c r="C25" s="4" t="n"/>
      <x:c r="D25" s="4" t="n"/>
      <x:c r="E25" s="4" t="n"/>
      <x:c r="F25" s="4" t="n"/>
    </x:row>
    <x:row r="26">
      <x:c r="A26" s="4" t="n"/>
      <x:c r="B26" s="4" t="n"/>
      <x:c r="C26" s="4" t="n"/>
      <x:c r="D26" s="4" t="n"/>
      <x:c r="E26" s="4" t="n"/>
      <x:c r="F26" s="4" t="n"/>
    </x:row>
    <x:row r="27">
      <x:c r="A27" s="4" t="n"/>
      <x:c r="B27" s="4" t="n"/>
      <x:c r="C27" s="4" t="n"/>
      <x:c r="D27" s="4" t="n"/>
      <x:c r="E27" s="4" t="n"/>
      <x:c r="F27" s="4" t="n"/>
    </x:row>
    <x:row r="28">
      <x:c r="A28" s="4" t="n"/>
      <x:c r="B28" s="4" t="n"/>
      <x:c r="C28" s="4" t="n"/>
      <x:c r="D28" s="4" t="n"/>
      <x:c r="E28" s="4" t="n"/>
      <x:c r="F28" s="4" t="n"/>
    </x:row>
    <x:row r="29">
      <x:c r="A29" s="4" t="n"/>
      <x:c r="B29" s="4" t="n"/>
      <x:c r="C29" s="4" t="n"/>
      <x:c r="D29" s="4" t="n"/>
      <x:c r="E29" s="4" t="n"/>
      <x:c r="F29" s="4" t="n"/>
    </x:row>
    <x:row r="30">
      <x:c r="A30" s="4" t="n"/>
      <x:c r="B30" s="4" t="n"/>
      <x:c r="C30" s="4" t="n"/>
      <x:c r="D30" s="4" t="n"/>
      <x:c r="E30" s="4" t="n"/>
      <x:c r="F30" s="4" t="n"/>
    </x:row>
    <x:row r="31">
      <x:c r="A31" s="4" t="n"/>
      <x:c r="B31" s="4" t="n"/>
      <x:c r="C31" s="4" t="n"/>
      <x:c r="D31" s="4" t="n"/>
      <x:c r="E31" s="4" t="n"/>
      <x:c r="F31" s="4" t="n"/>
    </x:row>
    <x:row r="32">
      <x:c r="A32" s="4" t="n"/>
      <x:c r="B32" s="4" t="n"/>
      <x:c r="C32" s="4" t="n"/>
      <x:c r="D32" s="4" t="n"/>
      <x:c r="E32" s="4" t="n"/>
      <x:c r="F32" s="4" t="n"/>
    </x:row>
    <x:row r="33">
      <x:c r="A33" s="4" t="n"/>
      <x:c r="B33" s="4" t="n"/>
      <x:c r="C33" s="4" t="n"/>
      <x:c r="D33" s="4" t="n"/>
      <x:c r="E33" s="4" t="n"/>
      <x:c r="F33" s="4" t="n"/>
    </x:row>
    <x:row r="34">
      <x:c r="A34" s="4" t="n"/>
      <x:c r="B34" s="4" t="n"/>
      <x:c r="C34" s="4" t="n"/>
      <x:c r="D34" s="4" t="n"/>
      <x:c r="E34" s="4" t="n"/>
      <x:c r="F34" s="4" t="n"/>
    </x:row>
    <x:row r="35">
      <x:c r="A35" s="4" t="n"/>
      <x:c r="B35" s="4" t="n"/>
      <x:c r="C35" s="4" t="n"/>
      <x:c r="D35" s="4" t="n"/>
      <x:c r="E35" s="4" t="n"/>
      <x:c r="F35" s="4" t="n"/>
    </x:row>
    <x:row r="37">
      <x:c r="A37" s="6" t="inlineStr">
        <x:is>
          <x:t xml:space="preserve">Day total</x:t>
        </x:is>
      </x:c>
      <x:c r="B37" s="6" t="inlineStr">
        <x:is>
          <x:t xml:space="preserve">Rs</x:t>
        </x:is>
      </x:c>
    </x:row>
    <x:row r="38">
      <x:c r="A38" t="inlineStr">
        <x:is>
          <x:t xml:space="preserve">Bills entered</x:t>
        </x:is>
      </x:c>
      <x:c r="B38" s="8" t="n">
        <x:f>COUNTA(A6:A35)</x:f>
        <x:v>8</x:v>
      </x:c>
    </x:row>
    <x:row r="39">
      <x:c r="A39" t="inlineStr">
        <x:is>
          <x:t xml:space="preserve">Food and drinks taxable value</x:t>
        </x:is>
      </x:c>
      <x:c r="B39" s="8" t="n">
        <x:f>SUM(D6:D35)</x:f>
        <x:v>33940</x:v>
      </x:c>
    </x:row>
    <x:row r="40">
      <x:c r="A40" t="inlineStr">
        <x:is>
          <x:t xml:space="preserve">Alcohol (outside GST)</x:t>
        </x:is>
      </x:c>
      <x:c r="B40" s="8" t="n">
        <x:f>SUM(E6:E35)</x:f>
        <x:v>4850</x:v>
      </x:c>
    </x:row>
    <x:row r="41">
      <x:c r="A41" t="inlineStr">
        <x:is>
          <x:t xml:space="preserve">Voluntary service charge</x:t>
        </x:is>
      </x:c>
      <x:c r="B41" s="8" t="n">
        <x:f>SUM(F6:F35)</x:f>
        <x:v>1380</x:v>
      </x:c>
    </x:row>
    <x:row r="42">
      <x:c r="A42" t="inlineStr">
        <x:is>
          <x:t xml:space="preserve">GST on food and drinks</x:t>
        </x:is>
      </x:c>
      <x:c r="B42" s="8" t="n">
        <x:f>ROUND(B39*B3/100,2)</x:f>
        <x:v>1697</x:v>
      </x:c>
    </x:row>
    <x:row r="43">
      <x:c r="A43" t="inlineStr">
        <x:is>
          <x:t xml:space="preserve">   CGST</x:t>
        </x:is>
      </x:c>
      <x:c r="B43" s="8" t="n">
        <x:f>ROUND(B42/2,2)</x:f>
        <x:v>848.5</x:v>
      </x:c>
    </x:row>
    <x:row r="44">
      <x:c r="A44" t="inlineStr">
        <x:is>
          <x:t xml:space="preserve">   SGST</x:t>
        </x:is>
      </x:c>
      <x:c r="B44" s="8" t="n">
        <x:f>B42-B43</x:f>
        <x:v>848.5</x:v>
      </x:c>
    </x:row>
    <x:row r="45">
      <x:c r="A45" t="inlineStr">
        <x:is>
          <x:t xml:space="preserve">Gross collected before round-off</x:t>
        </x:is>
      </x:c>
      <x:c r="B45" s="8" t="n">
        <x:f>B39+B40+B41+B42</x:f>
        <x:v>41867</x:v>
      </x:c>
    </x:row>
    <x:row r="46">
      <x:c r="A46" t="inlineStr">
        <x:is>
          <x:t xml:space="preserve">If on composition scheme: tax at 5% of food turnover</x:t>
        </x:is>
      </x:c>
      <x:c r="B46" s="8" t="n">
        <x:f>ROUND(B39*5/100,2)</x:f>
        <x:v>1697</x:v>
      </x:c>
    </x:row>
    <x:row r="47">
      <x:c r="A47" t="inlineStr">
        <x:is>
          <x:t xml:space="preserve">Cash / UPI / Card split</x:t>
        </x:is>
      </x:c>
      <x:c r="B47" s="8" t="str">
        <x:f>SUMIF(C6:C35,"Cash",D6:D35)&amp;" cash | "&amp;SUMIF(C6:C35,"UPI",D6:D35)&amp;" UPI | "&amp;SUMIF(C6:C35,"Card",D6:D35)&amp;" card (food only)"</x:f>
        <x:v>2600 cash | 15500 UPI | 15840 card (food only)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70" customWidth="1"/>
    <x:col min="2" max="2" width="14" customWidth="1"/>
    <x:col min="3" max="3" width="10" customWidth="1"/>
    <x:col min="4" max="4" width="10" customWidth="1"/>
    <x:col min="5" max="5" width="10" customWidth="1"/>
  </x:cols>
  <x:sheetData>
    <x:row r="1">
      <x:c r="A1" s="1" t="inlineStr">
        <x:is>
          <x:t xml:space="preserve">Billing app scorecard</x:t>
        </x:is>
      </x:c>
    </x:row>
    <x:row r="2">
      <x:c r="A2" s="3" t="inlineStr">
        <x:is>
          <x:t xml:space="preserve">Weight each test 1 to 5 for your restaurant, then score each app 0 to 5 after a live demo. Highest weighted score is the best fit for YOU, not the best app.</x:t>
        </x:is>
      </x:c>
    </x:row>
    <x:row r="4">
      <x:c r="A4" s="6" t="inlineStr">
        <x:is>
          <x:t xml:space="preserve">Test to run in the demo</x:t>
        </x:is>
      </x:c>
      <x:c r="B4" s="6" t="inlineStr">
        <x:is>
          <x:t xml:space="preserve">Weight (1-5)</x:t>
        </x:is>
      </x:c>
      <x:c r="C4" s="6" t="inlineStr">
        <x:is>
          <x:t xml:space="preserve">App A</x:t>
        </x:is>
      </x:c>
      <x:c r="D4" s="6" t="inlineStr">
        <x:is>
          <x:t xml:space="preserve">App B</x:t>
        </x:is>
      </x:c>
      <x:c r="E4" s="6" t="inlineStr">
        <x:is>
          <x:t xml:space="preserve">App C</x:t>
        </x:is>
      </x:c>
    </x:row>
    <x:row r="5">
      <x:c r="A5" t="inlineStr">
        <x:is>
          <x:t xml:space="preserve">Prints a correct 5% bill with CGST/SGST split and your GSTIN</x:t>
        </x:is>
      </x:c>
      <x:c r="B5" s="4" t="n">
        <x:v>5</x:v>
      </x:c>
      <x:c r="C5" s="4" t="n"/>
      <x:c r="D5" s="4" t="n"/>
      <x:c r="E5" s="4" t="n"/>
    </x:row>
    <x:row r="6">
      <x:c r="A6" t="inlineStr">
        <x:is>
          <x:t xml:space="preserve">Service charge is OFF by default and can be shown as optional</x:t>
        </x:is>
      </x:c>
      <x:c r="B6" s="4" t="n">
        <x:v>5</x:v>
      </x:c>
      <x:c r="C6" s="4" t="n"/>
      <x:c r="D6" s="4" t="n"/>
      <x:c r="E6" s="4" t="n"/>
    </x:row>
    <x:row r="7">
      <x:c r="A7" t="inlineStr">
        <x:is>
          <x:t xml:space="preserve">KOT goes to kitchen printer or screen without re-typing</x:t>
        </x:is>
      </x:c>
      <x:c r="B7" s="4" t="n">
        <x:v>4</x:v>
      </x:c>
      <x:c r="C7" s="4" t="n"/>
      <x:c r="D7" s="4" t="n"/>
      <x:c r="E7" s="4" t="n"/>
    </x:row>
    <x:row r="8">
      <x:c r="A8" t="inlineStr">
        <x:is>
          <x:t xml:space="preserve">Works when the internet drops for an hour, then syncs</x:t>
        </x:is>
      </x:c>
      <x:c r="B8" s="4" t="n">
        <x:v>5</x:v>
      </x:c>
      <x:c r="C8" s="4" t="n"/>
      <x:c r="D8" s="4" t="n"/>
      <x:c r="E8" s="4" t="n"/>
    </x:row>
    <x:row r="9">
      <x:c r="A9" t="inlineStr">
        <x:is>
          <x:t xml:space="preserve">Void or discount needs manager approval and leaves a log</x:t>
        </x:is>
      </x:c>
      <x:c r="B9" s="4" t="n">
        <x:v>4</x:v>
      </x:c>
      <x:c r="C9" s="4" t="n"/>
      <x:c r="D9" s="4" t="n"/>
      <x:c r="E9" s="4" t="n"/>
    </x:row>
    <x:row r="10">
      <x:c r="A10" t="inlineStr">
        <x:is>
          <x:t xml:space="preserve">Day-end report by GST rate exports to Excel or Tally</x:t>
        </x:is>
      </x:c>
      <x:c r="B10" s="4" t="n">
        <x:v>4</x:v>
      </x:c>
      <x:c r="C10" s="4" t="n"/>
      <x:c r="D10" s="4" t="n"/>
      <x:c r="E10" s="4" t="n"/>
    </x:row>
    <x:row r="11">
      <x:c r="A11" t="inlineStr">
        <x:is>
          <x:t xml:space="preserve">Zomato and Swiggy orders land in the same bill book</x:t>
        </x:is>
      </x:c>
      <x:c r="B11" s="4" t="n">
        <x:v>3</x:v>
      </x:c>
      <x:c r="C11" s="4" t="n"/>
      <x:c r="D11" s="4" t="n"/>
      <x:c r="E11" s="4" t="n"/>
    </x:row>
    <x:row r="12">
      <x:c r="A12" t="inlineStr">
        <x:is>
          <x:t xml:space="preserve">Split bill, merge tables and move a table mid-meal</x:t>
        </x:is>
      </x:c>
      <x:c r="B12" s="4" t="n">
        <x:v>3</x:v>
      </x:c>
      <x:c r="C12" s="4" t="n"/>
      <x:c r="D12" s="4" t="n"/>
      <x:c r="E12" s="4" t="n"/>
    </x:row>
    <x:row r="13">
      <x:c r="A13" t="inlineStr">
        <x:is>
          <x:t xml:space="preserve">Recipe costing and ingredient stock cut on each sale</x:t>
        </x:is>
      </x:c>
      <x:c r="B13" s="4" t="n">
        <x:v>3</x:v>
      </x:c>
      <x:c r="C13" s="4" t="n"/>
      <x:c r="D13" s="4" t="n"/>
      <x:c r="E13" s="4" t="n"/>
    </x:row>
    <x:row r="14">
      <x:c r="A14" t="inlineStr">
        <x:is>
          <x:t xml:space="preserve">Prints on the printer you already own</x:t>
        </x:is>
      </x:c>
      <x:c r="B14" s="4" t="n">
        <x:v>3</x:v>
      </x:c>
      <x:c r="C14" s="4" t="n"/>
      <x:c r="D14" s="4" t="n"/>
      <x:c r="E14" s="4" t="n"/>
    </x:row>
    <x:row r="15">
      <x:c r="A15" t="inlineStr">
        <x:is>
          <x:t xml:space="preserve">Written price for year 1, add-ons, renewal cap and export of your data</x:t>
        </x:is>
      </x:c>
      <x:c r="B15" s="4" t="n">
        <x:v>5</x:v>
      </x:c>
      <x:c r="C15" s="4" t="n"/>
      <x:c r="D15" s="4" t="n"/>
      <x:c r="E15" s="4" t="n"/>
    </x:row>
    <x:row r="16">
      <x:c r="A16" t="inlineStr">
        <x:is>
          <x:t xml:space="preserve">Support answers on a weekend evening (test it)</x:t>
        </x:is>
      </x:c>
      <x:c r="B16" s="4" t="n">
        <x:v>4</x:v>
      </x:c>
      <x:c r="C16" s="4" t="n"/>
      <x:c r="D16" s="4" t="n"/>
      <x:c r="E16" s="4" t="n"/>
    </x:row>
    <x:row r="18">
      <x:c r="A18" s="11" t="inlineStr">
        <x:is>
          <x:t xml:space="preserve">Weighted score (out of 100)</x:t>
        </x:is>
      </x:c>
      <x:c r="C18" s="14" t="n">
        <x:f>ROUND(SUMPRODUCT($B$5:$B$16,C5:C16)/(SUM($B$5:$B$16)*5)*100,1)</x:f>
        <x:v>0</x:v>
      </x:c>
      <x:c r="D18" s="14" t="n">
        <x:f>ROUND(SUMPRODUCT($B$5:$B$16,D5:D16)/(SUM($B$5:$B$16)*5)*100,1)</x:f>
        <x:v>0</x:v>
      </x:c>
      <x:c r="E18" s="14" t="n">
        <x:f>ROUND(SUMPRODUCT($B$5:$B$16,E5:E16)/(SUM($B$5:$B$16)*5)*100,1)</x:f>
        <x:v>0</x:v>
      </x:c>
    </x:row>
    <x:row r="19">
      <x:c r="A19" t="inlineStr">
        <x:is>
          <x:t xml:space="preserve">Best fit</x:t>
        </x:is>
      </x:c>
      <x:c r="C19" s="15" t="str">
        <x:f>IF(MAX(C18:E18)=0,"Enter scores",INDEX({"App A","App B","App C"},MATCH(MAX(C18:E18),C18:E18,0)))</x:f>
        <x:v>Enter scores</x:v>
      </x:c>
    </x:row>
  </x:sheetData>
  <x:pageMargins left="0.7" right="0.7" top="0.75" bottom="0.75" header="0.3" footer="0.3"/>
</x:worksheet>
</file>